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sbhsaa-my.sharepoint.com/personal/admin_fsbhtiger_com/Documents/FSBH Documents/Reunion 2025/Reporting/"/>
    </mc:Choice>
  </mc:AlternateContent>
  <xr:revisionPtr revIDLastSave="19" documentId="8_{85816660-72D9-4828-92D9-54840CD9CF92}" xr6:coauthVersionLast="47" xr6:coauthVersionMax="47" xr10:uidLastSave="{FA408939-58E5-4ABD-A9FE-41B079B06CED}"/>
  <bookViews>
    <workbookView xWindow="40920" yWindow="-120" windowWidth="29040" windowHeight="15720" xr2:uid="{894F6F8A-9B36-43BE-B388-6653E4037859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3" i="1"/>
  <c r="E6" i="1"/>
  <c r="E80" i="1" l="1"/>
  <c r="L80" i="1"/>
  <c r="M80" i="1" l="1"/>
  <c r="L83" i="1"/>
  <c r="M83" i="1" s="1"/>
  <c r="E35" i="1"/>
  <c r="E63" i="1"/>
  <c r="E65" i="1" s="1"/>
  <c r="E87" i="1"/>
  <c r="E55" i="1"/>
  <c r="E60" i="1" s="1"/>
  <c r="E70" i="1"/>
  <c r="E90" i="1" s="1"/>
  <c r="E48" i="1"/>
  <c r="E52" i="1" s="1"/>
  <c r="E41" i="1"/>
  <c r="E42" i="1" s="1"/>
  <c r="E31" i="1"/>
  <c r="E34" i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68" i="1"/>
  <c r="M68" i="1" s="1"/>
  <c r="L84" i="1"/>
  <c r="M84" i="1" s="1"/>
  <c r="L82" i="1"/>
  <c r="M82" i="1" s="1"/>
  <c r="L44" i="1"/>
  <c r="M44" i="1" s="1"/>
  <c r="L5" i="1"/>
  <c r="M5" i="1" s="1"/>
  <c r="L28" i="1"/>
  <c r="M28" i="1" s="1"/>
  <c r="L56" i="1"/>
  <c r="M56" i="1" s="1"/>
  <c r="L23" i="1"/>
  <c r="M23" i="1" s="1"/>
  <c r="L15" i="1"/>
  <c r="M15" i="1" s="1"/>
  <c r="L8" i="1"/>
  <c r="M8" i="1" s="1"/>
  <c r="L45" i="1"/>
  <c r="M45" i="1" s="1"/>
  <c r="L64" i="1"/>
  <c r="M64" i="1" s="1"/>
  <c r="L59" i="1"/>
  <c r="M59" i="1" s="1"/>
  <c r="L40" i="1"/>
  <c r="M40" i="1" s="1"/>
  <c r="L75" i="1"/>
  <c r="M75" i="1" s="1"/>
  <c r="L58" i="1"/>
  <c r="M58" i="1" s="1"/>
  <c r="L51" i="1"/>
  <c r="M51" i="1" s="1"/>
  <c r="L16" i="1"/>
  <c r="M16" i="1" s="1"/>
  <c r="L69" i="1"/>
  <c r="M69" i="1" s="1"/>
  <c r="L55" i="1"/>
  <c r="L78" i="1"/>
  <c r="L71" i="1"/>
  <c r="M71" i="1" s="1"/>
  <c r="L77" i="1"/>
  <c r="M77" i="1" s="1"/>
  <c r="L72" i="1"/>
  <c r="M72" i="1" s="1"/>
  <c r="L2" i="1"/>
  <c r="M2" i="1" s="1"/>
  <c r="L47" i="1"/>
  <c r="M47" i="1" s="1"/>
  <c r="L46" i="1"/>
  <c r="M46" i="1" s="1"/>
  <c r="L73" i="1"/>
  <c r="M73" i="1" s="1"/>
  <c r="L41" i="1"/>
  <c r="L22" i="1"/>
  <c r="M22" i="1" s="1"/>
  <c r="L88" i="1"/>
  <c r="M88" i="1" s="1"/>
  <c r="L74" i="1"/>
  <c r="M74" i="1" s="1"/>
  <c r="L70" i="1"/>
  <c r="L62" i="1"/>
  <c r="M62" i="1" s="1"/>
  <c r="L67" i="1"/>
  <c r="M67" i="1" s="1"/>
  <c r="L48" i="1"/>
  <c r="L25" i="1"/>
  <c r="M25" i="1" s="1"/>
  <c r="L76" i="1"/>
  <c r="L79" i="1"/>
  <c r="L87" i="1"/>
  <c r="L37" i="1"/>
  <c r="M37" i="1" s="1"/>
  <c r="L33" i="1"/>
  <c r="M33" i="1" s="1"/>
  <c r="L26" i="1"/>
  <c r="M26" i="1" s="1"/>
  <c r="L81" i="1"/>
  <c r="M81" i="1" s="1"/>
  <c r="L34" i="1"/>
  <c r="L29" i="1"/>
  <c r="M29" i="1" s="1"/>
  <c r="L27" i="1"/>
  <c r="M27" i="1" s="1"/>
  <c r="L86" i="1"/>
  <c r="M86" i="1" s="1"/>
  <c r="L49" i="1"/>
  <c r="M49" i="1" s="1"/>
  <c r="L21" i="1"/>
  <c r="M21" i="1" s="1"/>
  <c r="L24" i="1"/>
  <c r="M24" i="1" s="1"/>
  <c r="L30" i="1"/>
  <c r="M30" i="1"/>
  <c r="L54" i="1"/>
  <c r="M54" i="1" s="1"/>
  <c r="L57" i="1"/>
  <c r="M57" i="1" s="1"/>
  <c r="L31" i="1"/>
  <c r="L36" i="1"/>
  <c r="M36" i="1" s="1"/>
  <c r="L35" i="1"/>
  <c r="L20" i="1"/>
  <c r="M20" i="1" s="1"/>
  <c r="L63" i="1"/>
  <c r="L19" i="1"/>
  <c r="M19" i="1" s="1"/>
  <c r="L50" i="1"/>
  <c r="M50" i="1" s="1"/>
  <c r="L32" i="1"/>
  <c r="M32" i="1" s="1"/>
  <c r="E38" i="1" l="1"/>
  <c r="E95" i="1" s="1"/>
  <c r="M63" i="1"/>
  <c r="M34" i="1"/>
  <c r="M41" i="1"/>
  <c r="M87" i="1"/>
  <c r="M55" i="1"/>
  <c r="M35" i="1"/>
  <c r="M31" i="1"/>
  <c r="M70" i="1"/>
  <c r="M48" i="1"/>
  <c r="F95" i="1" l="1"/>
  <c r="L95" i="1" l="1"/>
  <c r="M95" i="1" l="1"/>
</calcChain>
</file>

<file path=xl/sharedStrings.xml><?xml version="1.0" encoding="utf-8"?>
<sst xmlns="http://schemas.openxmlformats.org/spreadsheetml/2006/main" count="220" uniqueCount="146">
  <si>
    <t>Invoice #</t>
  </si>
  <si>
    <t>First Name</t>
  </si>
  <si>
    <t>Last Name</t>
  </si>
  <si>
    <t>Total Pledge</t>
  </si>
  <si>
    <t>Payment 1</t>
  </si>
  <si>
    <t>Payment 2</t>
  </si>
  <si>
    <t>Payment 3</t>
  </si>
  <si>
    <t>Payment 4</t>
  </si>
  <si>
    <t>Payment 5</t>
  </si>
  <si>
    <t>Payment 6</t>
  </si>
  <si>
    <t>Total Paid</t>
  </si>
  <si>
    <t>Balance Due</t>
  </si>
  <si>
    <t>Paid Date</t>
  </si>
  <si>
    <t>Hughey</t>
  </si>
  <si>
    <t>Witt</t>
  </si>
  <si>
    <t>Ann</t>
  </si>
  <si>
    <t>Benjamin</t>
  </si>
  <si>
    <t>Barbara</t>
  </si>
  <si>
    <t>Brooks</t>
  </si>
  <si>
    <t>Mason</t>
  </si>
  <si>
    <t>Benjamin &amp; Bendel</t>
  </si>
  <si>
    <t>Rucker</t>
  </si>
  <si>
    <t>Evans Hughey</t>
  </si>
  <si>
    <t>Brenda S</t>
  </si>
  <si>
    <t>Pyant</t>
  </si>
  <si>
    <t>Calvin</t>
  </si>
  <si>
    <t>Hawk</t>
  </si>
  <si>
    <t>Charles</t>
  </si>
  <si>
    <t>Young</t>
  </si>
  <si>
    <t>Christopher</t>
  </si>
  <si>
    <t>Wimberly</t>
  </si>
  <si>
    <t>Clara</t>
  </si>
  <si>
    <t>Dorsey</t>
  </si>
  <si>
    <t>Clinton</t>
  </si>
  <si>
    <t>Pruitt</t>
  </si>
  <si>
    <t>Constance</t>
  </si>
  <si>
    <t>Sosebee</t>
  </si>
  <si>
    <t>Dana</t>
  </si>
  <si>
    <t>Smith</t>
  </si>
  <si>
    <t>IF CAP IS MAILED</t>
  </si>
  <si>
    <t>Deany&amp; Shawn</t>
  </si>
  <si>
    <t>Bell</t>
  </si>
  <si>
    <t>Mack</t>
  </si>
  <si>
    <t>Debra</t>
  </si>
  <si>
    <t>Storey</t>
  </si>
  <si>
    <t>Straughter</t>
  </si>
  <si>
    <t>Doris</t>
  </si>
  <si>
    <t>Douglas &amp; Shanta</t>
  </si>
  <si>
    <t>Childers</t>
  </si>
  <si>
    <t>Edith</t>
  </si>
  <si>
    <t>Slaughter</t>
  </si>
  <si>
    <t>Eleanor</t>
  </si>
  <si>
    <t>Maxey</t>
  </si>
  <si>
    <t>Elizabeth</t>
  </si>
  <si>
    <t>Lyle</t>
  </si>
  <si>
    <t>Erica</t>
  </si>
  <si>
    <t>Glenn</t>
  </si>
  <si>
    <t>Frank</t>
  </si>
  <si>
    <t>Sims</t>
  </si>
  <si>
    <t>Gene</t>
  </si>
  <si>
    <t>Brown</t>
  </si>
  <si>
    <t>Gwenell</t>
  </si>
  <si>
    <t>Did she pay $200?</t>
  </si>
  <si>
    <r>
      <t xml:space="preserve"> </t>
    </r>
    <r>
      <rPr>
        <sz val="11"/>
        <color rgb="FFC00000"/>
        <rFont val="Aptos Narrow"/>
        <family val="2"/>
        <scheme val="minor"/>
      </rPr>
      <t>No she paid $500.00 but she Pledge $700.00</t>
    </r>
  </si>
  <si>
    <t>Harold</t>
  </si>
  <si>
    <t>Chapman</t>
  </si>
  <si>
    <t>Horace</t>
  </si>
  <si>
    <t>Thompson</t>
  </si>
  <si>
    <t>Hyziher</t>
  </si>
  <si>
    <t>Jacquline</t>
  </si>
  <si>
    <t>Dunn</t>
  </si>
  <si>
    <t>James</t>
  </si>
  <si>
    <t>Hendrix</t>
  </si>
  <si>
    <t>James &amp; Mary</t>
  </si>
  <si>
    <t>Mangrum</t>
  </si>
  <si>
    <t>Jan</t>
  </si>
  <si>
    <t>Dreen</t>
  </si>
  <si>
    <t>Jerry</t>
  </si>
  <si>
    <t>Castleberry</t>
  </si>
  <si>
    <t>John &amp; Mary</t>
  </si>
  <si>
    <t>Harris</t>
  </si>
  <si>
    <t>Webb</t>
  </si>
  <si>
    <t>Kathy</t>
  </si>
  <si>
    <t>Lightfoot</t>
  </si>
  <si>
    <t>Kem</t>
  </si>
  <si>
    <t>Brawner</t>
  </si>
  <si>
    <t>Kenny</t>
  </si>
  <si>
    <t>Jackson</t>
  </si>
  <si>
    <t>Kimberly</t>
  </si>
  <si>
    <t>Paul</t>
  </si>
  <si>
    <t>Carruth</t>
  </si>
  <si>
    <t>Hutchens</t>
  </si>
  <si>
    <t>Lisa</t>
  </si>
  <si>
    <t>Earl</t>
  </si>
  <si>
    <t>Mary</t>
  </si>
  <si>
    <t>Cannon</t>
  </si>
  <si>
    <t>Mary Ann</t>
  </si>
  <si>
    <t>Turner</t>
  </si>
  <si>
    <t>Wilcoxson</t>
  </si>
  <si>
    <t>Keith</t>
  </si>
  <si>
    <t>Raymond</t>
  </si>
  <si>
    <t>Richard</t>
  </si>
  <si>
    <t>Haynes</t>
  </si>
  <si>
    <t>Rickey</t>
  </si>
  <si>
    <t>50 for ad</t>
  </si>
  <si>
    <t>BHS</t>
  </si>
  <si>
    <t>Robert</t>
  </si>
  <si>
    <t>Rogers &amp; Linda</t>
  </si>
  <si>
    <t>Rojene &amp; Glenada</t>
  </si>
  <si>
    <t>Bailey</t>
  </si>
  <si>
    <t>Sharon</t>
  </si>
  <si>
    <t>Jackson-Bullock</t>
  </si>
  <si>
    <t>Sherman</t>
  </si>
  <si>
    <t>Hudson</t>
  </si>
  <si>
    <t>Shirley &amp; Wm</t>
  </si>
  <si>
    <t>Lipscomb</t>
  </si>
  <si>
    <t>Star</t>
  </si>
  <si>
    <t>Johnson</t>
  </si>
  <si>
    <t>Jones-Adams</t>
  </si>
  <si>
    <t>Terry</t>
  </si>
  <si>
    <t>Lindsey</t>
  </si>
  <si>
    <t>Puryear</t>
  </si>
  <si>
    <t>Thomas</t>
  </si>
  <si>
    <t>Hailey</t>
  </si>
  <si>
    <t>Willie&amp;Janet</t>
  </si>
  <si>
    <t>Victor &amp; Debra</t>
  </si>
  <si>
    <t>Paid in Full</t>
  </si>
  <si>
    <t>PD</t>
  </si>
  <si>
    <t>x</t>
  </si>
  <si>
    <t>Deborah</t>
  </si>
  <si>
    <t>Class</t>
  </si>
  <si>
    <t>Morris</t>
  </si>
  <si>
    <t>Carlton</t>
  </si>
  <si>
    <t>Force</t>
  </si>
  <si>
    <t>Nora L.</t>
  </si>
  <si>
    <t>Teasley</t>
  </si>
  <si>
    <t>Ray</t>
  </si>
  <si>
    <t>John</t>
  </si>
  <si>
    <t>Mary J.</t>
  </si>
  <si>
    <t>Linda</t>
  </si>
  <si>
    <t>Angela</t>
  </si>
  <si>
    <t>Brenda</t>
  </si>
  <si>
    <t>Theresa</t>
  </si>
  <si>
    <t>Micheal</t>
  </si>
  <si>
    <t>Janie &amp; Nath</t>
  </si>
  <si>
    <t>Shelton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</si>
</sst>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;[Red]&quot;$&quot;#,##0.00"/>
    <numFmt numFmtId="165" formatCode="0;[Red]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C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4" borderId="0" xfId="0" applyFont="1" applyFill="1"/>
    <xf numFmtId="164" fontId="0" fillId="2" borderId="0" xfId="0" applyNumberFormat="1" applyFill="1"/>
    <xf numFmtId="164" fontId="0" fillId="3" borderId="0" xfId="0" applyNumberFormat="1" applyFill="1"/>
    <xf numFmtId="164" fontId="0" fillId="0" borderId="0" xfId="0" applyNumberFormat="1"/>
    <xf numFmtId="164" fontId="0" fillId="2" borderId="0" xfId="0" applyNumberFormat="1" applyFill="1" applyAlignment="1">
      <alignment wrapText="1"/>
    </xf>
    <xf numFmtId="8" fontId="0" fillId="0" borderId="0" xfId="0" applyNumberFormat="1"/>
    <xf numFmtId="16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" fontId="0" fillId="0" borderId="0" xfId="0" applyNumberFormat="1"/>
    <xf numFmtId="165" fontId="0" fillId="2" borderId="0" xfId="0" applyNumberFormat="1" applyFill="1"/>
    <xf numFmtId="164" fontId="1" fillId="2" borderId="0" xfId="0" applyNumberFormat="1" applyFont="1" applyFill="1"/>
    <xf numFmtId="0" fontId="0" fillId="2" borderId="0" xfId="0" applyNumberFormat="1" applyFill="1" applyAlignment="1">
      <alignment wrapText="1"/>
    </xf>
    <xf numFmtId="0" fontId="0" fillId="2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9A49-1D74-4250-9D49-EDE85C7C8BC6}">
  <dimension ref="A1:PU95"/>
  <sheetViews>
    <sheetView tabSelected="1" workbookViewId="0">
      <selection activeCell="F3" sqref="F3"/>
    </sheetView>
  </sheetViews>
  <sheetFormatPr defaultRowHeight="14.25" x14ac:dyDescent="0.45"/>
  <cols>
    <col min="2" max="2" width="14.46484375" customWidth="1"/>
    <col min="3" max="4" width="11.6640625" customWidth="1"/>
    <col min="5" max="5" width="13.1328125" customWidth="1"/>
    <col min="6" max="6" width="12" customWidth="1"/>
    <col min="7" max="7" width="10.6640625" customWidth="1"/>
    <col min="8" max="8" width="12.6640625" customWidth="1"/>
    <col min="9" max="9" width="10.6640625" customWidth="1"/>
    <col min="10" max="10" width="12" customWidth="1"/>
    <col min="11" max="11" width="14.46484375" customWidth="1"/>
    <col min="12" max="12" width="10.33203125" customWidth="1"/>
    <col min="13" max="13" width="11" customWidth="1"/>
  </cols>
  <sheetData>
    <row r="1" spans="1:20" x14ac:dyDescent="0.45">
      <c r="A1" t="s">
        <v>0</v>
      </c>
      <c r="B1" s="1" t="s">
        <v>1</v>
      </c>
      <c r="C1" s="1" t="s">
        <v>2</v>
      </c>
      <c r="D1" s="1" t="s">
        <v>130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9" t="s">
        <v>12</v>
      </c>
      <c r="T1" t="s">
        <v>126</v>
      </c>
    </row>
    <row r="2" spans="1:20" x14ac:dyDescent="0.45">
      <c r="A2">
        <v>118</v>
      </c>
      <c r="B2" s="14" t="s">
        <v>66</v>
      </c>
      <c r="C2" s="2" t="s">
        <v>67</v>
      </c>
      <c r="D2" s="12">
        <v>1961</v>
      </c>
      <c r="E2" s="2">
        <v>200</v>
      </c>
      <c r="F2" s="2"/>
      <c r="G2" s="2"/>
      <c r="H2" s="2"/>
      <c r="I2" s="2"/>
      <c r="J2" s="2"/>
      <c r="K2" s="2"/>
      <c r="L2" s="3">
        <f>F2+G2+H2+I2+J2+K2</f>
        <v>0</v>
      </c>
      <c r="M2" s="3">
        <f>E2-L2</f>
        <v>200</v>
      </c>
      <c r="O2" t="s">
        <v>128</v>
      </c>
    </row>
    <row r="3" spans="1:20" x14ac:dyDescent="0.45">
      <c r="B3" s="14" t="s">
        <v>144</v>
      </c>
      <c r="C3" s="2" t="s">
        <v>145</v>
      </c>
      <c r="D3" s="12">
        <v>1961</v>
      </c>
      <c r="E3" s="2">
        <v>1200</v>
      </c>
      <c r="F3" s="2"/>
      <c r="G3" s="2"/>
      <c r="H3" s="2"/>
      <c r="I3" s="2"/>
      <c r="J3" s="2"/>
      <c r="K3" s="2"/>
      <c r="L3" s="3"/>
      <c r="M3" s="3"/>
    </row>
    <row r="4" spans="1:20" x14ac:dyDescent="0.45">
      <c r="B4" s="14"/>
      <c r="C4" s="2"/>
      <c r="D4" s="12"/>
      <c r="E4" s="2"/>
      <c r="F4" s="2"/>
      <c r="G4" s="2"/>
      <c r="H4" s="2"/>
      <c r="I4" s="2"/>
      <c r="J4" s="2"/>
      <c r="K4" s="2"/>
      <c r="L4" s="3"/>
      <c r="M4" s="3"/>
    </row>
    <row r="5" spans="1:20" x14ac:dyDescent="0.45">
      <c r="B5" s="14" t="s">
        <v>107</v>
      </c>
      <c r="C5" s="2" t="s">
        <v>28</v>
      </c>
      <c r="D5" s="12">
        <v>1961</v>
      </c>
      <c r="E5" s="2">
        <v>200</v>
      </c>
      <c r="F5" s="2">
        <v>200</v>
      </c>
      <c r="G5" s="2"/>
      <c r="H5" s="2"/>
      <c r="I5" s="2"/>
      <c r="J5" s="2"/>
      <c r="K5" s="2"/>
      <c r="L5" s="3">
        <f>F5+G5+H5+I5+J5+K5</f>
        <v>200</v>
      </c>
      <c r="M5" s="3">
        <f>E5-L5</f>
        <v>0</v>
      </c>
      <c r="O5" t="s">
        <v>128</v>
      </c>
      <c r="T5" s="8" t="s">
        <v>127</v>
      </c>
    </row>
    <row r="6" spans="1:20" x14ac:dyDescent="0.45">
      <c r="B6" s="14"/>
      <c r="C6" s="2"/>
      <c r="D6" s="12"/>
      <c r="E6" s="13">
        <f>SUM(E1:E5)</f>
        <v>1600</v>
      </c>
      <c r="F6" s="2"/>
      <c r="G6" s="2"/>
      <c r="H6" s="2"/>
      <c r="I6" s="2"/>
      <c r="J6" s="2"/>
      <c r="K6" s="2"/>
      <c r="L6" s="3"/>
      <c r="M6" s="3"/>
      <c r="T6" s="8"/>
    </row>
    <row r="7" spans="1:20" x14ac:dyDescent="0.45">
      <c r="B7" s="14"/>
      <c r="C7" s="2"/>
      <c r="D7" s="12"/>
      <c r="E7" s="2"/>
      <c r="F7" s="2"/>
      <c r="G7" s="2"/>
      <c r="H7" s="2"/>
      <c r="I7" s="2"/>
      <c r="J7" s="2"/>
      <c r="K7" s="2"/>
      <c r="L7" s="3"/>
      <c r="M7" s="3"/>
      <c r="T7" s="8"/>
    </row>
    <row r="8" spans="1:20" x14ac:dyDescent="0.45">
      <c r="A8">
        <v>115</v>
      </c>
      <c r="B8" s="14" t="s">
        <v>53</v>
      </c>
      <c r="C8" s="2" t="s">
        <v>54</v>
      </c>
      <c r="D8" s="12">
        <v>1962</v>
      </c>
      <c r="E8" s="2">
        <v>200</v>
      </c>
      <c r="F8" s="2">
        <v>200</v>
      </c>
      <c r="G8" s="2"/>
      <c r="H8" s="2"/>
      <c r="I8" s="2"/>
      <c r="J8" s="2"/>
      <c r="K8" s="2"/>
      <c r="L8" s="3">
        <f>F8+G8+H8+I8+J8+K8</f>
        <v>200</v>
      </c>
      <c r="M8" s="3">
        <f>E8-L8</f>
        <v>0</v>
      </c>
      <c r="O8" t="s">
        <v>128</v>
      </c>
      <c r="T8" s="8" t="s">
        <v>127</v>
      </c>
    </row>
    <row r="9" spans="1:20" x14ac:dyDescent="0.45">
      <c r="B9" s="14" t="s">
        <v>136</v>
      </c>
      <c r="C9" s="2" t="s">
        <v>131</v>
      </c>
      <c r="D9" s="12">
        <v>1962</v>
      </c>
      <c r="E9" s="2">
        <v>850</v>
      </c>
      <c r="F9" s="2">
        <v>850</v>
      </c>
      <c r="G9" s="2"/>
      <c r="H9" s="2"/>
      <c r="I9" s="2"/>
      <c r="J9" s="2"/>
      <c r="K9" s="2"/>
      <c r="L9" s="3"/>
      <c r="M9" s="3"/>
      <c r="T9" s="8"/>
    </row>
    <row r="10" spans="1:20" x14ac:dyDescent="0.45">
      <c r="B10" s="14" t="s">
        <v>132</v>
      </c>
      <c r="C10" s="2" t="s">
        <v>60</v>
      </c>
      <c r="D10" s="12">
        <v>1962</v>
      </c>
      <c r="E10" s="2">
        <v>100</v>
      </c>
      <c r="F10" s="2">
        <v>100</v>
      </c>
      <c r="G10" s="2"/>
      <c r="H10" s="2"/>
      <c r="I10" s="2"/>
      <c r="J10" s="2"/>
      <c r="K10" s="2"/>
      <c r="L10" s="3"/>
      <c r="M10" s="3"/>
      <c r="T10" s="8"/>
    </row>
    <row r="11" spans="1:20" x14ac:dyDescent="0.45">
      <c r="B11" s="14" t="s">
        <v>134</v>
      </c>
      <c r="C11" s="2" t="s">
        <v>135</v>
      </c>
      <c r="D11" s="12">
        <v>1962</v>
      </c>
      <c r="E11" s="2">
        <v>135</v>
      </c>
      <c r="F11" s="2">
        <v>135</v>
      </c>
      <c r="G11" s="2"/>
      <c r="H11" s="2"/>
      <c r="I11" s="2"/>
      <c r="J11" s="2"/>
      <c r="K11" s="2"/>
      <c r="L11" s="3"/>
      <c r="M11" s="3"/>
      <c r="T11" s="8"/>
    </row>
    <row r="12" spans="1:20" x14ac:dyDescent="0.45">
      <c r="B12" s="14" t="s">
        <v>47</v>
      </c>
      <c r="C12" s="2" t="s">
        <v>133</v>
      </c>
      <c r="D12" s="12">
        <v>1962</v>
      </c>
      <c r="E12" s="2">
        <v>250</v>
      </c>
      <c r="F12" s="2">
        <v>250</v>
      </c>
      <c r="G12" s="2"/>
      <c r="H12" s="2"/>
      <c r="I12" s="2"/>
      <c r="J12" s="2"/>
      <c r="K12" s="2"/>
      <c r="L12" s="3"/>
      <c r="M12" s="3"/>
      <c r="T12" s="8"/>
    </row>
    <row r="13" spans="1:20" x14ac:dyDescent="0.45">
      <c r="B13" s="14"/>
      <c r="C13" s="2"/>
      <c r="D13" s="12"/>
      <c r="E13" s="13">
        <f>SUM(E8:E12)</f>
        <v>1535</v>
      </c>
      <c r="F13" s="2"/>
      <c r="G13" s="2"/>
      <c r="H13" s="2"/>
      <c r="I13" s="2"/>
      <c r="J13" s="2"/>
      <c r="K13" s="2"/>
      <c r="L13" s="3"/>
      <c r="M13" s="3"/>
      <c r="T13" s="8"/>
    </row>
    <row r="14" spans="1:20" x14ac:dyDescent="0.45">
      <c r="B14" s="14"/>
      <c r="C14" s="2"/>
      <c r="D14" s="12"/>
      <c r="E14" s="2"/>
      <c r="F14" s="2"/>
      <c r="G14" s="2"/>
      <c r="H14" s="2"/>
      <c r="I14" s="2"/>
      <c r="J14" s="2"/>
      <c r="K14" s="2"/>
      <c r="L14" s="3"/>
      <c r="M14" s="3"/>
      <c r="T14" s="8"/>
    </row>
    <row r="15" spans="1:20" x14ac:dyDescent="0.45">
      <c r="B15" s="14" t="s">
        <v>129</v>
      </c>
      <c r="C15" s="2" t="s">
        <v>42</v>
      </c>
      <c r="D15" s="12">
        <v>1963</v>
      </c>
      <c r="E15" s="2">
        <v>2000</v>
      </c>
      <c r="F15" s="2">
        <v>2000</v>
      </c>
      <c r="G15" s="2"/>
      <c r="H15" s="2"/>
      <c r="I15" s="2"/>
      <c r="J15" s="2"/>
      <c r="K15" s="2"/>
      <c r="L15" s="3">
        <f>F15+G15+H15+I15+J15+K15</f>
        <v>2000</v>
      </c>
      <c r="M15" s="3">
        <f>E15-L15</f>
        <v>0</v>
      </c>
      <c r="O15" t="s">
        <v>128</v>
      </c>
    </row>
    <row r="16" spans="1:20" ht="28.5" x14ac:dyDescent="0.45">
      <c r="A16">
        <v>130</v>
      </c>
      <c r="B16" s="14" t="s">
        <v>108</v>
      </c>
      <c r="C16" s="2" t="s">
        <v>109</v>
      </c>
      <c r="D16" s="12">
        <v>1963</v>
      </c>
      <c r="E16" s="2">
        <v>1200</v>
      </c>
      <c r="F16" s="2">
        <v>100</v>
      </c>
      <c r="G16" s="2"/>
      <c r="H16" s="2"/>
      <c r="I16" s="2"/>
      <c r="J16" s="2"/>
      <c r="K16" s="2"/>
      <c r="L16" s="3">
        <f>F16+G16+H16+I16+J16+K16</f>
        <v>100</v>
      </c>
      <c r="M16" s="3">
        <f>E16-L16</f>
        <v>1100</v>
      </c>
      <c r="T16" s="8" t="s">
        <v>127</v>
      </c>
    </row>
    <row r="17" spans="1:20" x14ac:dyDescent="0.45">
      <c r="B17" s="14"/>
      <c r="C17" s="2"/>
      <c r="D17" s="12"/>
      <c r="E17" s="13">
        <f>SUM(E15:E16)</f>
        <v>3200</v>
      </c>
      <c r="F17" s="2"/>
      <c r="G17" s="2"/>
      <c r="H17" s="2"/>
      <c r="I17" s="2"/>
      <c r="J17" s="2"/>
      <c r="K17" s="2"/>
      <c r="L17" s="3"/>
      <c r="M17" s="3"/>
      <c r="T17" s="8"/>
    </row>
    <row r="18" spans="1:20" x14ac:dyDescent="0.45">
      <c r="B18" s="14"/>
      <c r="C18" s="2"/>
      <c r="D18" s="12"/>
      <c r="E18" s="2"/>
      <c r="F18" s="2"/>
      <c r="G18" s="2"/>
      <c r="H18" s="2"/>
      <c r="I18" s="2"/>
      <c r="J18" s="2"/>
      <c r="K18" s="2"/>
      <c r="L18" s="3"/>
      <c r="M18" s="3"/>
      <c r="T18" s="8"/>
    </row>
    <row r="19" spans="1:20" x14ac:dyDescent="0.45">
      <c r="B19" s="15" t="s">
        <v>15</v>
      </c>
      <c r="C19" s="2" t="s">
        <v>16</v>
      </c>
      <c r="D19" s="12">
        <v>1965</v>
      </c>
      <c r="E19" s="2">
        <v>330</v>
      </c>
      <c r="F19" s="2">
        <v>230</v>
      </c>
      <c r="G19" s="2">
        <v>100</v>
      </c>
      <c r="H19" s="2"/>
      <c r="I19" s="2"/>
      <c r="J19" s="2"/>
      <c r="K19" s="2"/>
      <c r="L19" s="3">
        <f t="shared" ref="L19:L37" si="0">F19+G19+H19+I19+J19+K19</f>
        <v>330</v>
      </c>
      <c r="M19" s="3">
        <f t="shared" ref="M19:M37" si="1">E19-L19</f>
        <v>0</v>
      </c>
      <c r="O19" t="s">
        <v>128</v>
      </c>
      <c r="T19" s="8" t="s">
        <v>127</v>
      </c>
    </row>
    <row r="20" spans="1:20" x14ac:dyDescent="0.45">
      <c r="A20">
        <v>101</v>
      </c>
      <c r="B20" s="15" t="s">
        <v>17</v>
      </c>
      <c r="C20" s="2" t="s">
        <v>18</v>
      </c>
      <c r="D20" s="12">
        <v>1965</v>
      </c>
      <c r="E20" s="2">
        <v>500</v>
      </c>
      <c r="F20" s="2">
        <v>265</v>
      </c>
      <c r="G20" s="2"/>
      <c r="H20" s="2"/>
      <c r="I20" s="2"/>
      <c r="J20" s="2"/>
      <c r="K20" s="2"/>
      <c r="L20" s="3">
        <f t="shared" si="0"/>
        <v>265</v>
      </c>
      <c r="M20" s="3">
        <f t="shared" si="1"/>
        <v>235</v>
      </c>
      <c r="O20" t="s">
        <v>128</v>
      </c>
      <c r="T20" s="8"/>
    </row>
    <row r="21" spans="1:20" x14ac:dyDescent="0.45">
      <c r="A21">
        <v>106</v>
      </c>
      <c r="B21" s="15" t="s">
        <v>25</v>
      </c>
      <c r="C21" s="2" t="s">
        <v>26</v>
      </c>
      <c r="D21" s="12">
        <v>1965</v>
      </c>
      <c r="E21" s="2">
        <v>100</v>
      </c>
      <c r="F21" s="2">
        <v>0</v>
      </c>
      <c r="G21" s="2"/>
      <c r="H21" s="2"/>
      <c r="I21" s="2"/>
      <c r="J21" s="2"/>
      <c r="K21" s="2"/>
      <c r="L21" s="3">
        <f t="shared" si="0"/>
        <v>0</v>
      </c>
      <c r="M21" s="3">
        <f t="shared" si="1"/>
        <v>100</v>
      </c>
      <c r="O21" t="s">
        <v>128</v>
      </c>
      <c r="T21" s="8" t="s">
        <v>127</v>
      </c>
    </row>
    <row r="22" spans="1:20" x14ac:dyDescent="0.45">
      <c r="A22">
        <v>105</v>
      </c>
      <c r="B22" s="15" t="s">
        <v>31</v>
      </c>
      <c r="C22" s="2" t="s">
        <v>32</v>
      </c>
      <c r="D22" s="12">
        <v>1965</v>
      </c>
      <c r="E22" s="2">
        <v>100</v>
      </c>
      <c r="F22" s="2"/>
      <c r="G22" s="2"/>
      <c r="H22" s="2"/>
      <c r="I22" s="2"/>
      <c r="J22" s="2"/>
      <c r="K22" s="2"/>
      <c r="L22" s="3">
        <f t="shared" si="0"/>
        <v>0</v>
      </c>
      <c r="M22" s="3">
        <f t="shared" si="1"/>
        <v>100</v>
      </c>
      <c r="O22" t="s">
        <v>128</v>
      </c>
    </row>
    <row r="23" spans="1:20" x14ac:dyDescent="0.45">
      <c r="A23">
        <v>107</v>
      </c>
      <c r="B23" s="14" t="s">
        <v>33</v>
      </c>
      <c r="C23" s="2" t="s">
        <v>34</v>
      </c>
      <c r="D23" s="12">
        <v>1965</v>
      </c>
      <c r="E23" s="2">
        <v>1200</v>
      </c>
      <c r="F23" s="2">
        <v>230</v>
      </c>
      <c r="G23" s="2"/>
      <c r="H23" s="2"/>
      <c r="I23" s="2"/>
      <c r="J23" s="2"/>
      <c r="K23" s="2"/>
      <c r="L23" s="3">
        <f t="shared" si="0"/>
        <v>230</v>
      </c>
      <c r="M23" s="3">
        <f t="shared" si="1"/>
        <v>970</v>
      </c>
      <c r="O23" t="s">
        <v>128</v>
      </c>
    </row>
    <row r="24" spans="1:20" x14ac:dyDescent="0.45">
      <c r="B24" s="14" t="s">
        <v>37</v>
      </c>
      <c r="C24" s="2" t="s">
        <v>38</v>
      </c>
      <c r="D24" s="12">
        <v>1965</v>
      </c>
      <c r="E24" s="2">
        <v>85</v>
      </c>
      <c r="F24" s="2">
        <v>50</v>
      </c>
      <c r="G24" s="2"/>
      <c r="H24" s="2"/>
      <c r="I24" s="2"/>
      <c r="J24" s="2"/>
      <c r="K24" s="2"/>
      <c r="L24" s="3">
        <f t="shared" si="0"/>
        <v>50</v>
      </c>
      <c r="M24" s="3">
        <f t="shared" si="1"/>
        <v>35</v>
      </c>
      <c r="N24" t="s">
        <v>39</v>
      </c>
      <c r="O24" t="s">
        <v>128</v>
      </c>
      <c r="P24" s="8"/>
      <c r="T24" s="8" t="s">
        <v>127</v>
      </c>
    </row>
    <row r="25" spans="1:20" x14ac:dyDescent="0.45">
      <c r="A25">
        <v>144</v>
      </c>
      <c r="B25" s="15" t="s">
        <v>40</v>
      </c>
      <c r="C25" s="2" t="s">
        <v>41</v>
      </c>
      <c r="D25" s="12">
        <v>1965</v>
      </c>
      <c r="E25" s="2">
        <v>50</v>
      </c>
      <c r="F25" s="2"/>
      <c r="G25" s="2"/>
      <c r="H25" s="2"/>
      <c r="I25" s="2"/>
      <c r="J25" s="2"/>
      <c r="K25" s="2"/>
      <c r="L25" s="3">
        <f t="shared" si="0"/>
        <v>0</v>
      </c>
      <c r="M25" s="3">
        <f t="shared" si="1"/>
        <v>50</v>
      </c>
      <c r="O25" t="s">
        <v>128</v>
      </c>
      <c r="T25" s="8" t="s">
        <v>127</v>
      </c>
    </row>
    <row r="26" spans="1:20" x14ac:dyDescent="0.45">
      <c r="A26">
        <v>111</v>
      </c>
      <c r="B26" s="14" t="s">
        <v>43</v>
      </c>
      <c r="C26" s="2" t="s">
        <v>45</v>
      </c>
      <c r="D26" s="12">
        <v>1965</v>
      </c>
      <c r="E26" s="2">
        <v>1300</v>
      </c>
      <c r="F26" s="2">
        <v>600</v>
      </c>
      <c r="G26" s="2"/>
      <c r="H26" s="2"/>
      <c r="I26" s="2"/>
      <c r="J26" s="2"/>
      <c r="K26" s="2"/>
      <c r="L26" s="3">
        <f t="shared" si="0"/>
        <v>600</v>
      </c>
      <c r="M26" s="3">
        <f t="shared" si="1"/>
        <v>700</v>
      </c>
      <c r="O26" t="s">
        <v>128</v>
      </c>
    </row>
    <row r="27" spans="1:20" x14ac:dyDescent="0.45">
      <c r="A27">
        <v>112</v>
      </c>
      <c r="B27" s="14" t="s">
        <v>46</v>
      </c>
      <c r="C27" s="2" t="s">
        <v>13</v>
      </c>
      <c r="D27" s="12">
        <v>1965</v>
      </c>
      <c r="E27" s="2">
        <v>1200</v>
      </c>
      <c r="F27" s="2">
        <v>330</v>
      </c>
      <c r="G27" s="2"/>
      <c r="H27" s="2"/>
      <c r="I27" s="2"/>
      <c r="J27" s="2"/>
      <c r="K27" s="2"/>
      <c r="L27" s="3">
        <f t="shared" si="0"/>
        <v>330</v>
      </c>
      <c r="M27" s="3">
        <f t="shared" si="1"/>
        <v>870</v>
      </c>
      <c r="O27" t="s">
        <v>128</v>
      </c>
    </row>
    <row r="28" spans="1:20" x14ac:dyDescent="0.45">
      <c r="B28" s="14" t="s">
        <v>49</v>
      </c>
      <c r="C28" s="2" t="s">
        <v>50</v>
      </c>
      <c r="D28" s="12">
        <v>1965</v>
      </c>
      <c r="E28" s="2">
        <v>50</v>
      </c>
      <c r="F28" s="2">
        <v>50</v>
      </c>
      <c r="G28" s="2"/>
      <c r="H28" s="2"/>
      <c r="I28" s="2"/>
      <c r="J28" s="2"/>
      <c r="K28" s="2"/>
      <c r="L28" s="3">
        <f t="shared" si="0"/>
        <v>50</v>
      </c>
      <c r="M28" s="3">
        <f t="shared" si="1"/>
        <v>0</v>
      </c>
      <c r="O28" t="s">
        <v>128</v>
      </c>
    </row>
    <row r="29" spans="1:20" x14ac:dyDescent="0.45">
      <c r="A29">
        <v>114</v>
      </c>
      <c r="B29" s="14" t="s">
        <v>51</v>
      </c>
      <c r="C29" s="2" t="s">
        <v>52</v>
      </c>
      <c r="D29" s="12">
        <v>1965</v>
      </c>
      <c r="E29" s="2">
        <v>1200</v>
      </c>
      <c r="F29" s="2">
        <v>690</v>
      </c>
      <c r="G29" s="2"/>
      <c r="H29" s="2"/>
      <c r="I29" s="2"/>
      <c r="J29" s="2"/>
      <c r="K29" s="2"/>
      <c r="L29" s="3">
        <f t="shared" si="0"/>
        <v>690</v>
      </c>
      <c r="M29" s="3">
        <f t="shared" si="1"/>
        <v>510</v>
      </c>
      <c r="O29" t="s">
        <v>128</v>
      </c>
    </row>
    <row r="30" spans="1:20" x14ac:dyDescent="0.45">
      <c r="B30" s="15" t="s">
        <v>64</v>
      </c>
      <c r="C30" s="2" t="s">
        <v>65</v>
      </c>
      <c r="D30" s="12">
        <v>1965</v>
      </c>
      <c r="E30" s="2">
        <v>50</v>
      </c>
      <c r="F30" s="2">
        <v>50</v>
      </c>
      <c r="G30" s="2"/>
      <c r="H30" s="2"/>
      <c r="I30" s="2"/>
      <c r="J30" s="2"/>
      <c r="K30" s="2"/>
      <c r="L30" s="3">
        <f t="shared" si="0"/>
        <v>50</v>
      </c>
      <c r="M30" s="3">
        <f t="shared" si="1"/>
        <v>0</v>
      </c>
      <c r="O30" t="s">
        <v>128</v>
      </c>
    </row>
    <row r="31" spans="1:20" x14ac:dyDescent="0.45">
      <c r="A31">
        <v>122</v>
      </c>
      <c r="B31" s="15" t="s">
        <v>77</v>
      </c>
      <c r="C31" s="2" t="s">
        <v>78</v>
      </c>
      <c r="D31" s="12">
        <v>1965</v>
      </c>
      <c r="E31" s="2">
        <f>500+200</f>
        <v>700</v>
      </c>
      <c r="F31" s="2">
        <v>230</v>
      </c>
      <c r="G31" s="2"/>
      <c r="H31" s="2"/>
      <c r="I31" s="2"/>
      <c r="J31" s="2"/>
      <c r="K31" s="2"/>
      <c r="L31" s="3">
        <f t="shared" si="0"/>
        <v>230</v>
      </c>
      <c r="M31" s="3">
        <f t="shared" si="1"/>
        <v>470</v>
      </c>
      <c r="T31" s="8" t="s">
        <v>127</v>
      </c>
    </row>
    <row r="32" spans="1:20" x14ac:dyDescent="0.45">
      <c r="A32">
        <v>127</v>
      </c>
      <c r="B32" s="15" t="s">
        <v>79</v>
      </c>
      <c r="C32" s="2" t="s">
        <v>80</v>
      </c>
      <c r="D32" s="12">
        <v>1965</v>
      </c>
      <c r="E32" s="2">
        <v>1800</v>
      </c>
      <c r="F32" s="2">
        <v>1350</v>
      </c>
      <c r="G32" s="2"/>
      <c r="H32" s="2"/>
      <c r="I32" s="2"/>
      <c r="J32" s="2"/>
      <c r="K32" s="2"/>
      <c r="L32" s="3">
        <f t="shared" si="0"/>
        <v>1350</v>
      </c>
      <c r="M32" s="3">
        <f t="shared" si="1"/>
        <v>450</v>
      </c>
    </row>
    <row r="33" spans="1:20" x14ac:dyDescent="0.45">
      <c r="A33">
        <v>123</v>
      </c>
      <c r="B33" s="14" t="s">
        <v>137</v>
      </c>
      <c r="C33" s="2" t="s">
        <v>81</v>
      </c>
      <c r="D33" s="12">
        <v>1965</v>
      </c>
      <c r="E33" s="2">
        <v>100</v>
      </c>
      <c r="F33" s="2">
        <v>0</v>
      </c>
      <c r="G33" s="2"/>
      <c r="H33" s="2"/>
      <c r="I33" s="2"/>
      <c r="J33" s="2"/>
      <c r="K33" s="2"/>
      <c r="L33" s="3">
        <f t="shared" si="0"/>
        <v>0</v>
      </c>
      <c r="M33" s="3">
        <f t="shared" si="1"/>
        <v>100</v>
      </c>
    </row>
    <row r="34" spans="1:20" x14ac:dyDescent="0.45">
      <c r="A34">
        <v>126</v>
      </c>
      <c r="B34" s="15" t="s">
        <v>94</v>
      </c>
      <c r="C34" s="2" t="s">
        <v>95</v>
      </c>
      <c r="D34" s="12">
        <v>1965</v>
      </c>
      <c r="E34" s="2">
        <f>1400+500</f>
        <v>1900</v>
      </c>
      <c r="F34" s="2">
        <v>1200</v>
      </c>
      <c r="G34" s="2"/>
      <c r="H34" s="2"/>
      <c r="I34" s="2"/>
      <c r="J34" s="2"/>
      <c r="K34" s="2"/>
      <c r="L34" s="3">
        <f t="shared" si="0"/>
        <v>1200</v>
      </c>
      <c r="M34" s="3">
        <f t="shared" si="1"/>
        <v>700</v>
      </c>
    </row>
    <row r="35" spans="1:20" x14ac:dyDescent="0.45">
      <c r="A35">
        <v>136</v>
      </c>
      <c r="B35" s="15" t="s">
        <v>138</v>
      </c>
      <c r="C35" s="2" t="s">
        <v>60</v>
      </c>
      <c r="D35" s="12">
        <v>1965</v>
      </c>
      <c r="E35" s="2">
        <f>600+100</f>
        <v>700</v>
      </c>
      <c r="F35" s="2">
        <v>500</v>
      </c>
      <c r="G35" s="2"/>
      <c r="H35" s="2"/>
      <c r="I35" s="2"/>
      <c r="J35" s="2"/>
      <c r="K35" s="2"/>
      <c r="L35" s="3">
        <f t="shared" si="0"/>
        <v>500</v>
      </c>
      <c r="M35" s="3">
        <f t="shared" si="1"/>
        <v>200</v>
      </c>
    </row>
    <row r="36" spans="1:20" x14ac:dyDescent="0.45">
      <c r="A36">
        <v>129</v>
      </c>
      <c r="B36" s="15" t="s">
        <v>100</v>
      </c>
      <c r="C36" s="2" t="s">
        <v>60</v>
      </c>
      <c r="D36" s="12">
        <v>1965</v>
      </c>
      <c r="E36" s="2">
        <v>300</v>
      </c>
      <c r="F36" s="2">
        <v>0</v>
      </c>
      <c r="G36" s="2"/>
      <c r="H36" s="2"/>
      <c r="I36" s="2"/>
      <c r="J36" s="2"/>
      <c r="K36" s="2"/>
      <c r="L36" s="3">
        <f t="shared" si="0"/>
        <v>0</v>
      </c>
      <c r="M36" s="3">
        <f t="shared" si="1"/>
        <v>300</v>
      </c>
      <c r="N36" s="7">
        <v>45949</v>
      </c>
      <c r="T36" s="8" t="s">
        <v>127</v>
      </c>
    </row>
    <row r="37" spans="1:20" x14ac:dyDescent="0.45">
      <c r="B37" s="15" t="s">
        <v>106</v>
      </c>
      <c r="C37" s="2" t="s">
        <v>60</v>
      </c>
      <c r="D37" s="12">
        <v>1965</v>
      </c>
      <c r="E37" s="2">
        <v>10</v>
      </c>
      <c r="F37" s="2">
        <v>10</v>
      </c>
      <c r="G37" s="2"/>
      <c r="H37" s="2"/>
      <c r="I37" s="2"/>
      <c r="J37" s="2"/>
      <c r="K37" s="2"/>
      <c r="L37" s="3">
        <f t="shared" si="0"/>
        <v>10</v>
      </c>
      <c r="M37" s="3">
        <f t="shared" si="1"/>
        <v>0</v>
      </c>
    </row>
    <row r="38" spans="1:20" x14ac:dyDescent="0.45">
      <c r="B38" s="15"/>
      <c r="C38" s="2"/>
      <c r="D38" s="12"/>
      <c r="E38" s="13">
        <f>SUM(E19:E37)</f>
        <v>11675</v>
      </c>
      <c r="F38" s="2"/>
      <c r="G38" s="2"/>
      <c r="H38" s="2"/>
      <c r="I38" s="2"/>
      <c r="J38" s="2"/>
      <c r="K38" s="2"/>
      <c r="L38" s="3"/>
      <c r="M38" s="3"/>
    </row>
    <row r="39" spans="1:20" x14ac:dyDescent="0.45">
      <c r="B39" s="2"/>
      <c r="C39" s="2"/>
      <c r="D39" s="12"/>
      <c r="E39" s="2"/>
      <c r="F39" s="2"/>
      <c r="G39" s="2"/>
      <c r="H39" s="2"/>
      <c r="I39" s="2"/>
      <c r="J39" s="2"/>
      <c r="K39" s="2"/>
      <c r="L39" s="3"/>
      <c r="M39" s="3"/>
    </row>
    <row r="40" spans="1:20" x14ac:dyDescent="0.45">
      <c r="B40" s="5" t="s">
        <v>139</v>
      </c>
      <c r="C40" s="2" t="s">
        <v>91</v>
      </c>
      <c r="D40" s="12">
        <v>1966</v>
      </c>
      <c r="E40" s="2">
        <v>1300</v>
      </c>
      <c r="F40" s="2">
        <v>1300</v>
      </c>
      <c r="G40" s="2"/>
      <c r="H40" s="2"/>
      <c r="I40" s="2"/>
      <c r="J40" s="2"/>
      <c r="K40" s="2"/>
      <c r="L40" s="3">
        <f>F40+G40+H40+I40+J40+K40</f>
        <v>1300</v>
      </c>
      <c r="M40" s="3">
        <f>E40-L40</f>
        <v>0</v>
      </c>
      <c r="T40" s="8" t="s">
        <v>127</v>
      </c>
    </row>
    <row r="41" spans="1:20" x14ac:dyDescent="0.45">
      <c r="A41">
        <v>135</v>
      </c>
      <c r="B41" s="5" t="s">
        <v>124</v>
      </c>
      <c r="C41" s="2" t="s">
        <v>115</v>
      </c>
      <c r="D41" s="12">
        <v>1966</v>
      </c>
      <c r="E41" s="2">
        <f>560+1000</f>
        <v>1560</v>
      </c>
      <c r="F41" s="2">
        <v>560</v>
      </c>
      <c r="G41" s="2"/>
      <c r="H41" s="2"/>
      <c r="I41" s="2"/>
      <c r="J41" s="2"/>
      <c r="K41" s="2"/>
      <c r="L41" s="3">
        <f>F41+G41+H41+I41+J41+K41</f>
        <v>560</v>
      </c>
      <c r="M41" s="3">
        <f>E41-L41</f>
        <v>1000</v>
      </c>
    </row>
    <row r="42" spans="1:20" x14ac:dyDescent="0.45">
      <c r="B42" s="5"/>
      <c r="C42" s="2"/>
      <c r="D42" s="12"/>
      <c r="E42" s="13">
        <f>SUM(E40:E41)</f>
        <v>2860</v>
      </c>
      <c r="F42" s="2"/>
      <c r="G42" s="2"/>
      <c r="H42" s="2"/>
      <c r="I42" s="2"/>
      <c r="J42" s="2"/>
      <c r="K42" s="2"/>
      <c r="L42" s="3"/>
      <c r="M42" s="3"/>
    </row>
    <row r="43" spans="1:20" x14ac:dyDescent="0.45">
      <c r="B43" s="5"/>
      <c r="C43" s="2"/>
      <c r="D43" s="12"/>
      <c r="E43" s="2"/>
      <c r="F43" s="2"/>
      <c r="G43" s="2"/>
      <c r="H43" s="2"/>
      <c r="I43" s="2"/>
      <c r="J43" s="2"/>
      <c r="K43" s="2"/>
      <c r="L43" s="3"/>
      <c r="M43" s="3"/>
    </row>
    <row r="44" spans="1:20" x14ac:dyDescent="0.45">
      <c r="B44" s="5" t="s">
        <v>140</v>
      </c>
      <c r="C44" s="2" t="s">
        <v>14</v>
      </c>
      <c r="D44" s="12">
        <v>1967</v>
      </c>
      <c r="E44" s="2">
        <v>100</v>
      </c>
      <c r="F44" s="2">
        <v>100</v>
      </c>
      <c r="G44" s="2"/>
      <c r="H44" s="2"/>
      <c r="I44" s="2"/>
      <c r="J44" s="2"/>
      <c r="K44" s="2"/>
      <c r="L44" s="3">
        <f t="shared" ref="L44:L51" si="2">F44+G44+H44+I44+J44+K44</f>
        <v>100</v>
      </c>
      <c r="M44" s="3">
        <f t="shared" ref="M44:M51" si="3">E44-L44</f>
        <v>0</v>
      </c>
      <c r="O44" t="s">
        <v>128</v>
      </c>
      <c r="T44" s="8" t="s">
        <v>127</v>
      </c>
    </row>
    <row r="45" spans="1:20" ht="14" customHeight="1" x14ac:dyDescent="0.45">
      <c r="B45" s="5" t="s">
        <v>20</v>
      </c>
      <c r="C45" s="2" t="s">
        <v>21</v>
      </c>
      <c r="D45" s="12">
        <v>1967</v>
      </c>
      <c r="E45" s="2">
        <v>1200</v>
      </c>
      <c r="F45" s="2">
        <v>1200</v>
      </c>
      <c r="G45" s="2"/>
      <c r="H45" s="2"/>
      <c r="I45" s="2"/>
      <c r="J45" s="2"/>
      <c r="K45" s="2"/>
      <c r="L45" s="3">
        <f t="shared" si="2"/>
        <v>1200</v>
      </c>
      <c r="M45" s="3">
        <f t="shared" si="3"/>
        <v>0</v>
      </c>
      <c r="O45" t="s">
        <v>128</v>
      </c>
      <c r="T45" s="6"/>
    </row>
    <row r="46" spans="1:20" x14ac:dyDescent="0.45">
      <c r="A46">
        <v>103</v>
      </c>
      <c r="B46" s="2" t="s">
        <v>141</v>
      </c>
      <c r="C46" s="2" t="s">
        <v>22</v>
      </c>
      <c r="D46" s="12">
        <v>1967</v>
      </c>
      <c r="E46" s="2">
        <v>100</v>
      </c>
      <c r="F46" s="2">
        <v>100</v>
      </c>
      <c r="G46" s="2"/>
      <c r="H46" s="2"/>
      <c r="I46" s="2"/>
      <c r="J46" s="2"/>
      <c r="K46" s="2"/>
      <c r="L46" s="3">
        <f t="shared" si="2"/>
        <v>100</v>
      </c>
      <c r="M46" s="3">
        <f t="shared" si="3"/>
        <v>0</v>
      </c>
      <c r="N46" s="7">
        <v>45950</v>
      </c>
      <c r="O46" t="s">
        <v>128</v>
      </c>
    </row>
    <row r="47" spans="1:20" x14ac:dyDescent="0.45">
      <c r="A47">
        <v>119</v>
      </c>
      <c r="B47" s="2" t="s">
        <v>68</v>
      </c>
      <c r="C47" s="2" t="s">
        <v>56</v>
      </c>
      <c r="D47" s="12">
        <v>1967</v>
      </c>
      <c r="E47" s="2">
        <v>1200</v>
      </c>
      <c r="F47" s="2">
        <v>200</v>
      </c>
      <c r="G47" s="2">
        <v>260</v>
      </c>
      <c r="H47" s="2">
        <v>40</v>
      </c>
      <c r="I47" s="2"/>
      <c r="J47" s="2"/>
      <c r="K47" s="2"/>
      <c r="L47" s="3">
        <f t="shared" si="2"/>
        <v>500</v>
      </c>
      <c r="M47" s="3">
        <f t="shared" si="3"/>
        <v>700</v>
      </c>
      <c r="O47" t="s">
        <v>128</v>
      </c>
      <c r="T47" s="8" t="s">
        <v>127</v>
      </c>
    </row>
    <row r="48" spans="1:20" x14ac:dyDescent="0.45">
      <c r="A48">
        <v>12</v>
      </c>
      <c r="B48" s="5" t="s">
        <v>73</v>
      </c>
      <c r="C48" s="2" t="s">
        <v>74</v>
      </c>
      <c r="D48" s="12">
        <v>1967</v>
      </c>
      <c r="E48" s="2">
        <f>500+270</f>
        <v>770</v>
      </c>
      <c r="F48" s="2">
        <v>270</v>
      </c>
      <c r="G48" s="2"/>
      <c r="H48" s="2"/>
      <c r="I48" s="2"/>
      <c r="J48" s="2"/>
      <c r="K48" s="2"/>
      <c r="L48" s="3">
        <f t="shared" si="2"/>
        <v>270</v>
      </c>
      <c r="M48" s="3">
        <f t="shared" si="3"/>
        <v>500</v>
      </c>
    </row>
    <row r="49" spans="1:20" x14ac:dyDescent="0.45">
      <c r="A49">
        <v>137</v>
      </c>
      <c r="B49" s="5" t="s">
        <v>96</v>
      </c>
      <c r="C49" s="2" t="s">
        <v>97</v>
      </c>
      <c r="D49" s="12">
        <v>1967</v>
      </c>
      <c r="E49" s="2">
        <v>1200</v>
      </c>
      <c r="F49" s="2">
        <v>270</v>
      </c>
      <c r="G49" s="2"/>
      <c r="H49" s="2"/>
      <c r="I49" s="2"/>
      <c r="J49" s="2"/>
      <c r="K49" s="2"/>
      <c r="L49" s="3">
        <f t="shared" si="2"/>
        <v>270</v>
      </c>
      <c r="M49" s="3">
        <f t="shared" si="3"/>
        <v>930</v>
      </c>
    </row>
    <row r="50" spans="1:20" x14ac:dyDescent="0.45">
      <c r="A50">
        <v>133</v>
      </c>
      <c r="B50" s="5" t="s">
        <v>142</v>
      </c>
      <c r="C50" s="2" t="s">
        <v>121</v>
      </c>
      <c r="D50" s="12">
        <v>1967</v>
      </c>
      <c r="E50" s="2">
        <v>600</v>
      </c>
      <c r="F50" s="2">
        <v>100</v>
      </c>
      <c r="G50" s="2"/>
      <c r="H50" s="2"/>
      <c r="I50" s="2"/>
      <c r="J50" s="2"/>
      <c r="K50" s="2"/>
      <c r="L50" s="3">
        <f t="shared" si="2"/>
        <v>100</v>
      </c>
      <c r="M50" s="3">
        <f t="shared" si="3"/>
        <v>500</v>
      </c>
    </row>
    <row r="51" spans="1:20" x14ac:dyDescent="0.45">
      <c r="A51">
        <v>133</v>
      </c>
      <c r="B51" s="5" t="s">
        <v>122</v>
      </c>
      <c r="C51" s="2" t="s">
        <v>123</v>
      </c>
      <c r="D51" s="12">
        <v>1967</v>
      </c>
      <c r="E51" s="2">
        <v>600</v>
      </c>
      <c r="F51" s="2">
        <v>100</v>
      </c>
      <c r="G51" s="2"/>
      <c r="H51" s="2"/>
      <c r="I51" s="2"/>
      <c r="J51" s="2"/>
      <c r="K51" s="2"/>
      <c r="L51" s="3">
        <f t="shared" si="2"/>
        <v>100</v>
      </c>
      <c r="M51" s="3">
        <f t="shared" si="3"/>
        <v>500</v>
      </c>
      <c r="T51" s="8" t="s">
        <v>127</v>
      </c>
    </row>
    <row r="52" spans="1:20" x14ac:dyDescent="0.45">
      <c r="B52" s="5"/>
      <c r="C52" s="2"/>
      <c r="D52" s="12"/>
      <c r="E52" s="13">
        <f>SUM(E44:E51)</f>
        <v>5770</v>
      </c>
      <c r="F52" s="2"/>
      <c r="G52" s="2"/>
      <c r="H52" s="2"/>
      <c r="I52" s="2"/>
      <c r="J52" s="2"/>
      <c r="K52" s="2"/>
      <c r="L52" s="3"/>
      <c r="M52" s="3"/>
      <c r="T52" s="8"/>
    </row>
    <row r="53" spans="1:20" x14ac:dyDescent="0.45">
      <c r="B53" s="5"/>
      <c r="C53" s="2"/>
      <c r="D53" s="12"/>
      <c r="E53" s="2"/>
      <c r="F53" s="2"/>
      <c r="G53" s="2"/>
      <c r="H53" s="2"/>
      <c r="I53" s="2"/>
      <c r="J53" s="2"/>
      <c r="K53" s="2"/>
      <c r="L53" s="3"/>
      <c r="M53" s="3"/>
      <c r="T53" s="8"/>
    </row>
    <row r="54" spans="1:20" x14ac:dyDescent="0.45">
      <c r="A54">
        <v>141</v>
      </c>
      <c r="B54" s="2" t="s">
        <v>140</v>
      </c>
      <c r="C54" s="2" t="s">
        <v>13</v>
      </c>
      <c r="D54" s="12">
        <v>1968</v>
      </c>
      <c r="E54" s="2">
        <v>600</v>
      </c>
      <c r="F54" s="2">
        <v>100</v>
      </c>
      <c r="G54" s="2"/>
      <c r="H54" s="2"/>
      <c r="I54" s="2"/>
      <c r="J54" s="2"/>
      <c r="K54" s="2"/>
      <c r="L54" s="3">
        <f t="shared" ref="L54:L59" si="4">F54+G54+H54+I54+J54+K54</f>
        <v>100</v>
      </c>
      <c r="M54" s="3">
        <f t="shared" ref="M54:M59" si="5">E54-L54</f>
        <v>500</v>
      </c>
      <c r="O54" t="s">
        <v>128</v>
      </c>
    </row>
    <row r="55" spans="1:20" x14ac:dyDescent="0.45">
      <c r="A55">
        <v>113</v>
      </c>
      <c r="B55" s="5" t="s">
        <v>47</v>
      </c>
      <c r="C55" s="2" t="s">
        <v>48</v>
      </c>
      <c r="D55" s="12">
        <v>1968</v>
      </c>
      <c r="E55" s="2">
        <f>1300+5000</f>
        <v>6300</v>
      </c>
      <c r="F55" s="2">
        <v>1300</v>
      </c>
      <c r="G55" s="2"/>
      <c r="H55" s="2"/>
      <c r="I55" s="2"/>
      <c r="J55" s="2"/>
      <c r="K55" s="2"/>
      <c r="L55" s="3">
        <f t="shared" si="4"/>
        <v>1300</v>
      </c>
      <c r="M55" s="3">
        <f t="shared" si="5"/>
        <v>5000</v>
      </c>
      <c r="O55" t="s">
        <v>128</v>
      </c>
      <c r="T55" s="8" t="s">
        <v>127</v>
      </c>
    </row>
    <row r="56" spans="1:20" x14ac:dyDescent="0.45">
      <c r="B56" s="5" t="s">
        <v>57</v>
      </c>
      <c r="C56" s="2" t="s">
        <v>58</v>
      </c>
      <c r="D56" s="12">
        <v>1968</v>
      </c>
      <c r="E56" s="2">
        <v>1700</v>
      </c>
      <c r="F56" s="2">
        <v>1200</v>
      </c>
      <c r="G56" s="2">
        <v>500</v>
      </c>
      <c r="H56" s="2"/>
      <c r="I56" s="2"/>
      <c r="J56" s="2"/>
      <c r="K56" s="2"/>
      <c r="L56" s="3">
        <f t="shared" si="4"/>
        <v>1700</v>
      </c>
      <c r="M56" s="3">
        <f t="shared" si="5"/>
        <v>0</v>
      </c>
      <c r="O56" t="s">
        <v>128</v>
      </c>
    </row>
    <row r="57" spans="1:20" x14ac:dyDescent="0.45">
      <c r="A57">
        <v>125</v>
      </c>
      <c r="B57" s="2" t="s">
        <v>139</v>
      </c>
      <c r="C57" s="2" t="s">
        <v>90</v>
      </c>
      <c r="D57" s="12">
        <v>1968</v>
      </c>
      <c r="E57" s="2">
        <v>600</v>
      </c>
      <c r="F57" s="2">
        <v>230</v>
      </c>
      <c r="G57" s="2"/>
      <c r="H57" s="2"/>
      <c r="I57" s="2"/>
      <c r="J57" s="2"/>
      <c r="K57" s="2"/>
      <c r="L57" s="3">
        <f t="shared" si="4"/>
        <v>230</v>
      </c>
      <c r="M57" s="3">
        <f t="shared" si="5"/>
        <v>370</v>
      </c>
    </row>
    <row r="58" spans="1:20" x14ac:dyDescent="0.45">
      <c r="B58" s="5" t="s">
        <v>101</v>
      </c>
      <c r="C58" s="2" t="s">
        <v>102</v>
      </c>
      <c r="D58" s="12">
        <v>1968</v>
      </c>
      <c r="E58" s="2">
        <v>500</v>
      </c>
      <c r="F58" s="2">
        <v>500</v>
      </c>
      <c r="G58" s="2"/>
      <c r="H58" s="2"/>
      <c r="I58" s="2"/>
      <c r="J58" s="2"/>
      <c r="K58" s="2"/>
      <c r="L58" s="3">
        <f t="shared" si="4"/>
        <v>500</v>
      </c>
      <c r="M58" s="3">
        <f t="shared" si="5"/>
        <v>0</v>
      </c>
    </row>
    <row r="59" spans="1:20" x14ac:dyDescent="0.45">
      <c r="B59" s="5" t="s">
        <v>119</v>
      </c>
      <c r="C59" s="2" t="s">
        <v>120</v>
      </c>
      <c r="D59" s="12">
        <v>1968</v>
      </c>
      <c r="E59" s="2">
        <v>500</v>
      </c>
      <c r="F59" s="2">
        <v>500</v>
      </c>
      <c r="G59" s="2"/>
      <c r="H59" s="2"/>
      <c r="I59" s="2"/>
      <c r="J59" s="2"/>
      <c r="K59" s="2"/>
      <c r="L59" s="3">
        <f t="shared" si="4"/>
        <v>500</v>
      </c>
      <c r="M59" s="3">
        <f t="shared" si="5"/>
        <v>0</v>
      </c>
    </row>
    <row r="60" spans="1:20" x14ac:dyDescent="0.45">
      <c r="B60" s="5"/>
      <c r="C60" s="2"/>
      <c r="D60" s="12"/>
      <c r="E60" s="13">
        <f>SUM(E54:E59)</f>
        <v>10200</v>
      </c>
      <c r="F60" s="2"/>
      <c r="G60" s="2"/>
      <c r="H60" s="2"/>
      <c r="I60" s="2"/>
      <c r="J60" s="2"/>
      <c r="K60" s="2"/>
      <c r="L60" s="3"/>
      <c r="M60" s="3"/>
    </row>
    <row r="61" spans="1:20" x14ac:dyDescent="0.45">
      <c r="B61" s="5"/>
      <c r="C61" s="2"/>
      <c r="D61" s="12"/>
      <c r="E61" s="2"/>
      <c r="F61" s="2"/>
      <c r="G61" s="2"/>
      <c r="H61" s="2"/>
      <c r="I61" s="2"/>
      <c r="J61" s="2"/>
      <c r="K61" s="2"/>
      <c r="L61" s="3"/>
      <c r="M61" s="3"/>
    </row>
    <row r="62" spans="1:20" x14ac:dyDescent="0.45">
      <c r="A62">
        <v>102</v>
      </c>
      <c r="B62" s="5" t="s">
        <v>17</v>
      </c>
      <c r="C62" s="2" t="s">
        <v>19</v>
      </c>
      <c r="D62" s="12">
        <v>1969</v>
      </c>
      <c r="E62" s="2">
        <v>500</v>
      </c>
      <c r="F62" s="2">
        <v>230</v>
      </c>
      <c r="G62" s="2">
        <v>200</v>
      </c>
      <c r="H62" s="2"/>
      <c r="I62" s="2"/>
      <c r="J62" s="2"/>
      <c r="K62" s="2"/>
      <c r="L62" s="3">
        <f>F62+G62+H62+I62+J62+K62</f>
        <v>430</v>
      </c>
      <c r="M62" s="3">
        <f>E62-L62</f>
        <v>70</v>
      </c>
      <c r="O62" t="s">
        <v>128</v>
      </c>
      <c r="T62" s="8" t="s">
        <v>127</v>
      </c>
    </row>
    <row r="63" spans="1:20" x14ac:dyDescent="0.45">
      <c r="A63">
        <v>117</v>
      </c>
      <c r="B63" s="2" t="s">
        <v>59</v>
      </c>
      <c r="C63" s="2" t="s">
        <v>60</v>
      </c>
      <c r="D63" s="12">
        <v>1969</v>
      </c>
      <c r="E63" s="2">
        <f>700+100</f>
        <v>800</v>
      </c>
      <c r="F63" s="2">
        <v>250</v>
      </c>
      <c r="G63" s="2">
        <v>100</v>
      </c>
      <c r="H63" s="2">
        <v>100</v>
      </c>
      <c r="I63" s="2">
        <v>250</v>
      </c>
      <c r="J63" s="2"/>
      <c r="K63" s="2"/>
      <c r="L63" s="3">
        <f>F63+G63+H63+I63+J63+K63</f>
        <v>700</v>
      </c>
      <c r="M63" s="3">
        <f>E63-L63</f>
        <v>100</v>
      </c>
      <c r="O63" t="s">
        <v>128</v>
      </c>
    </row>
    <row r="64" spans="1:20" x14ac:dyDescent="0.45">
      <c r="A64">
        <v>131</v>
      </c>
      <c r="B64" s="5" t="s">
        <v>114</v>
      </c>
      <c r="C64" s="2" t="s">
        <v>115</v>
      </c>
      <c r="D64" s="12">
        <v>1969</v>
      </c>
      <c r="E64" s="2">
        <v>350</v>
      </c>
      <c r="F64" s="2">
        <v>350</v>
      </c>
      <c r="G64" s="2"/>
      <c r="H64" s="2"/>
      <c r="I64" s="2"/>
      <c r="J64" s="2"/>
      <c r="K64" s="2"/>
      <c r="L64" s="3">
        <f>F64+G64+H64+I64+J64+K64</f>
        <v>350</v>
      </c>
      <c r="M64" s="3">
        <f>E64-L64</f>
        <v>0</v>
      </c>
    </row>
    <row r="65" spans="1:437" x14ac:dyDescent="0.45">
      <c r="B65" s="5"/>
      <c r="C65" s="2"/>
      <c r="D65" s="12"/>
      <c r="E65" s="13">
        <f>SUM(E62:E64)</f>
        <v>1650</v>
      </c>
      <c r="F65" s="2"/>
      <c r="G65" s="2"/>
      <c r="H65" s="2"/>
      <c r="I65" s="2"/>
      <c r="J65" s="2"/>
      <c r="K65" s="2"/>
      <c r="L65" s="3"/>
      <c r="M65" s="3"/>
    </row>
    <row r="66" spans="1:437" x14ac:dyDescent="0.45">
      <c r="B66" s="5"/>
      <c r="C66" s="2"/>
      <c r="D66" s="12"/>
      <c r="E66" s="2"/>
      <c r="F66" s="2"/>
      <c r="G66" s="2"/>
      <c r="H66" s="2"/>
      <c r="I66" s="2"/>
      <c r="J66" s="2"/>
      <c r="K66" s="2"/>
      <c r="L66" s="3"/>
      <c r="M66" s="3"/>
    </row>
    <row r="67" spans="1:437" x14ac:dyDescent="0.45">
      <c r="A67">
        <v>104</v>
      </c>
      <c r="B67" s="5" t="s">
        <v>23</v>
      </c>
      <c r="C67" s="2" t="s">
        <v>24</v>
      </c>
      <c r="D67" s="12">
        <v>1970</v>
      </c>
      <c r="E67" s="2">
        <v>300</v>
      </c>
      <c r="F67" s="2">
        <v>100</v>
      </c>
      <c r="G67" s="2"/>
      <c r="H67" s="2"/>
      <c r="I67" s="2"/>
      <c r="J67" s="2"/>
      <c r="K67" s="2"/>
      <c r="L67" s="3">
        <f t="shared" ref="L67:L84" si="6">F67+G67+H67+I67+J67+K67</f>
        <v>100</v>
      </c>
      <c r="M67" s="3">
        <f t="shared" ref="M67:M75" si="7">E67-L67</f>
        <v>200</v>
      </c>
      <c r="N67" s="7">
        <v>45950</v>
      </c>
      <c r="O67" t="s">
        <v>128</v>
      </c>
      <c r="PU67">
        <v>6</v>
      </c>
    </row>
    <row r="68" spans="1:437" x14ac:dyDescent="0.45">
      <c r="B68" s="5" t="s">
        <v>27</v>
      </c>
      <c r="C68" s="2" t="s">
        <v>28</v>
      </c>
      <c r="D68" s="12">
        <v>1970</v>
      </c>
      <c r="E68" s="2">
        <v>750</v>
      </c>
      <c r="F68" s="2">
        <v>750</v>
      </c>
      <c r="G68" s="2"/>
      <c r="H68" s="2"/>
      <c r="I68" s="2"/>
      <c r="J68" s="2"/>
      <c r="K68" s="2"/>
      <c r="L68" s="3">
        <f t="shared" si="6"/>
        <v>750</v>
      </c>
      <c r="M68" s="3">
        <f t="shared" si="7"/>
        <v>0</v>
      </c>
      <c r="O68" t="s">
        <v>128</v>
      </c>
    </row>
    <row r="69" spans="1:437" x14ac:dyDescent="0.45">
      <c r="B69" s="5" t="s">
        <v>29</v>
      </c>
      <c r="C69" s="2" t="s">
        <v>30</v>
      </c>
      <c r="D69" s="12">
        <v>1970</v>
      </c>
      <c r="E69" s="2">
        <v>100</v>
      </c>
      <c r="F69" s="2">
        <v>100</v>
      </c>
      <c r="G69" s="2"/>
      <c r="H69" s="2"/>
      <c r="I69" s="2"/>
      <c r="J69" s="2"/>
      <c r="K69" s="2"/>
      <c r="L69" s="3">
        <f t="shared" si="6"/>
        <v>100</v>
      </c>
      <c r="M69" s="3">
        <f t="shared" si="7"/>
        <v>0</v>
      </c>
      <c r="T69" s="8" t="s">
        <v>127</v>
      </c>
    </row>
    <row r="70" spans="1:437" x14ac:dyDescent="0.45">
      <c r="A70">
        <v>108</v>
      </c>
      <c r="B70" s="5" t="s">
        <v>35</v>
      </c>
      <c r="C70" s="2" t="s">
        <v>36</v>
      </c>
      <c r="D70" s="12">
        <v>1970</v>
      </c>
      <c r="E70" s="2">
        <f>300+510</f>
        <v>810</v>
      </c>
      <c r="F70" s="2">
        <v>510</v>
      </c>
      <c r="G70" s="2">
        <v>200</v>
      </c>
      <c r="H70" s="2"/>
      <c r="I70" s="2"/>
      <c r="J70" s="2"/>
      <c r="K70" s="2"/>
      <c r="L70" s="3">
        <f t="shared" si="6"/>
        <v>710</v>
      </c>
      <c r="M70" s="3">
        <f t="shared" si="7"/>
        <v>100</v>
      </c>
      <c r="N70" s="11">
        <v>45960</v>
      </c>
      <c r="O70" t="s">
        <v>128</v>
      </c>
      <c r="Q70">
        <v>0</v>
      </c>
      <c r="T70" s="8" t="s">
        <v>127</v>
      </c>
    </row>
    <row r="71" spans="1:437" x14ac:dyDescent="0.45">
      <c r="A71">
        <v>109</v>
      </c>
      <c r="B71" s="5" t="s">
        <v>43</v>
      </c>
      <c r="C71" s="2" t="s">
        <v>44</v>
      </c>
      <c r="D71" s="12">
        <v>1970</v>
      </c>
      <c r="E71" s="2">
        <v>500</v>
      </c>
      <c r="F71" s="2"/>
      <c r="G71" s="2"/>
      <c r="H71" s="2"/>
      <c r="I71" s="2"/>
      <c r="J71" s="2"/>
      <c r="K71" s="2"/>
      <c r="L71" s="3">
        <f t="shared" si="6"/>
        <v>0</v>
      </c>
      <c r="M71" s="3">
        <f t="shared" si="7"/>
        <v>500</v>
      </c>
      <c r="O71" t="s">
        <v>128</v>
      </c>
    </row>
    <row r="72" spans="1:437" x14ac:dyDescent="0.45">
      <c r="A72">
        <v>116</v>
      </c>
      <c r="B72" s="2" t="s">
        <v>55</v>
      </c>
      <c r="C72" s="2" t="s">
        <v>56</v>
      </c>
      <c r="D72" s="12">
        <v>1970</v>
      </c>
      <c r="E72" s="2">
        <v>200</v>
      </c>
      <c r="F72" s="2"/>
      <c r="G72" s="2"/>
      <c r="H72" s="2"/>
      <c r="I72" s="2"/>
      <c r="J72" s="2"/>
      <c r="K72" s="2"/>
      <c r="L72" s="3">
        <f t="shared" si="6"/>
        <v>0</v>
      </c>
      <c r="M72" s="3">
        <f t="shared" si="7"/>
        <v>200</v>
      </c>
      <c r="O72" t="s">
        <v>128</v>
      </c>
    </row>
    <row r="73" spans="1:437" x14ac:dyDescent="0.45">
      <c r="A73">
        <v>140</v>
      </c>
      <c r="B73" s="2" t="s">
        <v>61</v>
      </c>
      <c r="C73" s="2" t="s">
        <v>60</v>
      </c>
      <c r="D73" s="12">
        <v>1970</v>
      </c>
      <c r="E73" s="2">
        <v>700</v>
      </c>
      <c r="F73" s="2">
        <v>500</v>
      </c>
      <c r="G73" s="2"/>
      <c r="H73" s="2"/>
      <c r="I73" s="2"/>
      <c r="J73" s="2"/>
      <c r="K73" s="2"/>
      <c r="L73" s="3">
        <f t="shared" si="6"/>
        <v>500</v>
      </c>
      <c r="M73" s="3">
        <f t="shared" si="7"/>
        <v>200</v>
      </c>
      <c r="N73" t="s">
        <v>62</v>
      </c>
      <c r="O73" t="s">
        <v>128</v>
      </c>
      <c r="P73" t="s">
        <v>63</v>
      </c>
    </row>
    <row r="74" spans="1:437" x14ac:dyDescent="0.45">
      <c r="A74">
        <v>120</v>
      </c>
      <c r="B74" s="2" t="s">
        <v>69</v>
      </c>
      <c r="C74" s="2" t="s">
        <v>70</v>
      </c>
      <c r="D74" s="12">
        <v>1970</v>
      </c>
      <c r="E74" s="2">
        <v>300</v>
      </c>
      <c r="F74" s="2"/>
      <c r="G74" s="2">
        <v>103</v>
      </c>
      <c r="H74" s="2"/>
      <c r="I74" s="2"/>
      <c r="J74" s="2"/>
      <c r="K74" s="2"/>
      <c r="L74" s="3">
        <f t="shared" si="6"/>
        <v>103</v>
      </c>
      <c r="M74" s="3">
        <f t="shared" si="7"/>
        <v>197</v>
      </c>
      <c r="O74" t="s">
        <v>128</v>
      </c>
      <c r="T74" s="8" t="s">
        <v>127</v>
      </c>
    </row>
    <row r="75" spans="1:437" x14ac:dyDescent="0.45">
      <c r="B75" s="5" t="s">
        <v>71</v>
      </c>
      <c r="C75" s="2" t="s">
        <v>72</v>
      </c>
      <c r="D75" s="12">
        <v>1970</v>
      </c>
      <c r="E75" s="2">
        <v>500</v>
      </c>
      <c r="F75" s="2">
        <v>500</v>
      </c>
      <c r="G75" s="2"/>
      <c r="H75" s="2"/>
      <c r="I75" s="2"/>
      <c r="J75" s="2"/>
      <c r="K75" s="2"/>
      <c r="L75" s="3">
        <f t="shared" si="6"/>
        <v>500</v>
      </c>
      <c r="M75" s="3">
        <f t="shared" si="7"/>
        <v>0</v>
      </c>
    </row>
    <row r="76" spans="1:437" x14ac:dyDescent="0.45">
      <c r="B76" s="2" t="s">
        <v>75</v>
      </c>
      <c r="C76" s="2" t="s">
        <v>76</v>
      </c>
      <c r="D76" s="12">
        <v>1970</v>
      </c>
      <c r="E76" s="2"/>
      <c r="F76" s="2">
        <v>7</v>
      </c>
      <c r="G76" s="2"/>
      <c r="H76" s="2"/>
      <c r="I76" s="2"/>
      <c r="J76" s="2"/>
      <c r="K76" s="2"/>
      <c r="L76" s="3">
        <f t="shared" si="6"/>
        <v>7</v>
      </c>
      <c r="M76" s="3">
        <v>0</v>
      </c>
      <c r="T76" s="8" t="s">
        <v>127</v>
      </c>
    </row>
    <row r="77" spans="1:437" x14ac:dyDescent="0.45">
      <c r="A77">
        <v>109</v>
      </c>
      <c r="B77" s="5" t="s">
        <v>82</v>
      </c>
      <c r="C77" s="2" t="s">
        <v>83</v>
      </c>
      <c r="D77" s="12">
        <v>1970</v>
      </c>
      <c r="E77" s="2">
        <v>200</v>
      </c>
      <c r="F77" s="2"/>
      <c r="G77" s="2"/>
      <c r="H77" s="2"/>
      <c r="I77" s="2"/>
      <c r="J77" s="2"/>
      <c r="K77" s="2"/>
      <c r="L77" s="3">
        <f t="shared" si="6"/>
        <v>0</v>
      </c>
      <c r="M77" s="3">
        <f>E77-L77</f>
        <v>200</v>
      </c>
      <c r="T77" s="8" t="s">
        <v>127</v>
      </c>
    </row>
    <row r="78" spans="1:437" x14ac:dyDescent="0.45">
      <c r="B78" s="2" t="s">
        <v>84</v>
      </c>
      <c r="C78" s="2" t="s">
        <v>85</v>
      </c>
      <c r="D78" s="12">
        <v>1970</v>
      </c>
      <c r="E78" s="2">
        <v>530</v>
      </c>
      <c r="F78" s="2">
        <v>230</v>
      </c>
      <c r="G78" s="2">
        <v>300</v>
      </c>
      <c r="H78" s="2"/>
      <c r="I78" s="2"/>
      <c r="J78" s="2"/>
      <c r="K78" s="2"/>
      <c r="L78" s="3">
        <f t="shared" si="6"/>
        <v>530</v>
      </c>
      <c r="M78" s="3">
        <v>0</v>
      </c>
      <c r="T78" s="8" t="s">
        <v>127</v>
      </c>
    </row>
    <row r="79" spans="1:437" x14ac:dyDescent="0.45">
      <c r="B79" s="5" t="s">
        <v>86</v>
      </c>
      <c r="C79" s="2" t="s">
        <v>87</v>
      </c>
      <c r="D79" s="12">
        <v>1970</v>
      </c>
      <c r="E79" s="2"/>
      <c r="F79" s="2">
        <v>20</v>
      </c>
      <c r="G79" s="2"/>
      <c r="H79" s="2"/>
      <c r="I79" s="2"/>
      <c r="J79" s="2"/>
      <c r="K79" s="2"/>
      <c r="L79" s="3">
        <f t="shared" si="6"/>
        <v>20</v>
      </c>
      <c r="M79" s="3">
        <v>0</v>
      </c>
      <c r="T79" s="8" t="s">
        <v>127</v>
      </c>
    </row>
    <row r="80" spans="1:437" x14ac:dyDescent="0.45">
      <c r="A80">
        <v>143</v>
      </c>
      <c r="B80" s="2" t="s">
        <v>88</v>
      </c>
      <c r="C80" s="2" t="s">
        <v>60</v>
      </c>
      <c r="D80" s="12">
        <v>1970</v>
      </c>
      <c r="E80" s="2">
        <f>230+200</f>
        <v>430</v>
      </c>
      <c r="F80" s="2">
        <v>230</v>
      </c>
      <c r="G80" s="2">
        <v>0</v>
      </c>
      <c r="H80" s="2"/>
      <c r="I80" s="2"/>
      <c r="J80" s="2"/>
      <c r="K80" s="2"/>
      <c r="L80" s="3">
        <f t="shared" si="6"/>
        <v>230</v>
      </c>
      <c r="M80" s="3">
        <f>E80-L80</f>
        <v>200</v>
      </c>
    </row>
    <row r="81" spans="1:20" x14ac:dyDescent="0.45">
      <c r="A81">
        <v>124</v>
      </c>
      <c r="B81" s="5" t="s">
        <v>88</v>
      </c>
      <c r="C81" s="2" t="s">
        <v>89</v>
      </c>
      <c r="D81" s="12">
        <v>1970</v>
      </c>
      <c r="E81" s="2">
        <v>1200</v>
      </c>
      <c r="F81" s="2">
        <v>230</v>
      </c>
      <c r="G81" s="2">
        <v>0</v>
      </c>
      <c r="H81" s="2">
        <v>100</v>
      </c>
      <c r="I81" s="2"/>
      <c r="J81" s="2"/>
      <c r="K81" s="2"/>
      <c r="L81" s="3">
        <f t="shared" si="6"/>
        <v>330</v>
      </c>
      <c r="M81" s="3">
        <f>E81-L81</f>
        <v>870</v>
      </c>
      <c r="T81" s="8" t="s">
        <v>127</v>
      </c>
    </row>
    <row r="82" spans="1:20" x14ac:dyDescent="0.45">
      <c r="B82" s="5" t="s">
        <v>92</v>
      </c>
      <c r="C82" s="2" t="s">
        <v>93</v>
      </c>
      <c r="D82" s="12">
        <v>1970</v>
      </c>
      <c r="E82" s="2">
        <v>230</v>
      </c>
      <c r="F82" s="2">
        <v>230</v>
      </c>
      <c r="G82" s="2"/>
      <c r="H82" s="2"/>
      <c r="I82" s="2"/>
      <c r="J82" s="2"/>
      <c r="K82" s="2"/>
      <c r="L82" s="3">
        <f t="shared" si="6"/>
        <v>230</v>
      </c>
      <c r="M82" s="3">
        <f>E82-L82</f>
        <v>0</v>
      </c>
    </row>
    <row r="83" spans="1:20" x14ac:dyDescent="0.45">
      <c r="A83">
        <v>128</v>
      </c>
      <c r="B83" s="2" t="s">
        <v>143</v>
      </c>
      <c r="C83" s="2" t="s">
        <v>98</v>
      </c>
      <c r="D83" s="12">
        <v>1970</v>
      </c>
      <c r="E83" s="2">
        <v>1200</v>
      </c>
      <c r="F83" s="2">
        <v>460</v>
      </c>
      <c r="G83" s="2">
        <v>200</v>
      </c>
      <c r="H83" s="2">
        <v>200</v>
      </c>
      <c r="I83" s="2">
        <v>200</v>
      </c>
      <c r="J83" s="2">
        <v>140</v>
      </c>
      <c r="K83" s="2"/>
      <c r="L83" s="3">
        <f t="shared" si="6"/>
        <v>1200</v>
      </c>
      <c r="M83" s="3">
        <f>E83-L83</f>
        <v>0</v>
      </c>
      <c r="N83" s="11">
        <v>45963</v>
      </c>
      <c r="T83" s="8" t="s">
        <v>127</v>
      </c>
    </row>
    <row r="84" spans="1:20" x14ac:dyDescent="0.45">
      <c r="B84" s="5" t="s">
        <v>103</v>
      </c>
      <c r="C84" s="2" t="s">
        <v>28</v>
      </c>
      <c r="D84" s="12">
        <v>1970</v>
      </c>
      <c r="E84" s="2">
        <v>200</v>
      </c>
      <c r="F84" s="2">
        <v>200</v>
      </c>
      <c r="G84" s="2"/>
      <c r="H84" s="2"/>
      <c r="I84" s="2"/>
      <c r="J84" s="2"/>
      <c r="K84" s="2"/>
      <c r="L84" s="3">
        <f t="shared" si="6"/>
        <v>200</v>
      </c>
      <c r="M84" s="3">
        <f>E84-L84</f>
        <v>0</v>
      </c>
      <c r="N84" t="s">
        <v>104</v>
      </c>
      <c r="O84" t="s">
        <v>105</v>
      </c>
      <c r="T84" s="8" t="s">
        <v>127</v>
      </c>
    </row>
    <row r="85" spans="1:20" x14ac:dyDescent="0.45">
      <c r="A85">
        <v>138</v>
      </c>
      <c r="B85" s="5" t="s">
        <v>110</v>
      </c>
      <c r="C85" s="2" t="s">
        <v>111</v>
      </c>
      <c r="D85" s="12">
        <v>1970</v>
      </c>
      <c r="E85" s="2">
        <v>50</v>
      </c>
      <c r="F85" s="2">
        <v>20</v>
      </c>
      <c r="G85" s="2">
        <v>30</v>
      </c>
      <c r="H85" s="2"/>
      <c r="I85" s="2"/>
      <c r="J85" s="2"/>
      <c r="K85" s="2"/>
      <c r="L85" s="3">
        <v>50</v>
      </c>
      <c r="M85" s="3">
        <v>0</v>
      </c>
      <c r="N85" s="10"/>
    </row>
    <row r="86" spans="1:20" x14ac:dyDescent="0.45">
      <c r="A86">
        <v>145</v>
      </c>
      <c r="B86" s="2" t="s">
        <v>112</v>
      </c>
      <c r="C86" s="2" t="s">
        <v>113</v>
      </c>
      <c r="D86" s="12">
        <v>1970</v>
      </c>
      <c r="E86" s="2">
        <v>500</v>
      </c>
      <c r="F86" s="2">
        <v>105</v>
      </c>
      <c r="G86" s="2"/>
      <c r="H86" s="2"/>
      <c r="I86" s="2"/>
      <c r="J86" s="2"/>
      <c r="K86" s="2"/>
      <c r="L86" s="3">
        <f t="shared" ref="L86:L94" si="8">F86+G86+H86+I86+J86+K86</f>
        <v>105</v>
      </c>
      <c r="M86" s="3">
        <f t="shared" ref="M86:M94" si="9">E86-L86</f>
        <v>395</v>
      </c>
      <c r="T86" s="8" t="s">
        <v>127</v>
      </c>
    </row>
    <row r="87" spans="1:20" x14ac:dyDescent="0.45">
      <c r="B87" s="5" t="s">
        <v>116</v>
      </c>
      <c r="C87" s="2" t="s">
        <v>117</v>
      </c>
      <c r="D87" s="12">
        <v>1970</v>
      </c>
      <c r="E87" s="2">
        <f>500+770</f>
        <v>1270</v>
      </c>
      <c r="F87" s="2">
        <v>500</v>
      </c>
      <c r="G87" s="2">
        <v>770</v>
      </c>
      <c r="H87" s="2"/>
      <c r="I87" s="2"/>
      <c r="J87" s="2"/>
      <c r="K87" s="2"/>
      <c r="L87" s="3">
        <f t="shared" si="8"/>
        <v>1270</v>
      </c>
      <c r="M87" s="3">
        <f t="shared" si="9"/>
        <v>0</v>
      </c>
    </row>
    <row r="88" spans="1:20" x14ac:dyDescent="0.45">
      <c r="A88">
        <v>132</v>
      </c>
      <c r="B88" s="5" t="s">
        <v>116</v>
      </c>
      <c r="C88" s="2" t="s">
        <v>118</v>
      </c>
      <c r="D88" s="12">
        <v>1970</v>
      </c>
      <c r="E88" s="2">
        <v>300</v>
      </c>
      <c r="F88" s="2"/>
      <c r="G88" s="2"/>
      <c r="H88" s="2"/>
      <c r="I88" s="2"/>
      <c r="J88" s="2"/>
      <c r="K88" s="2"/>
      <c r="L88" s="3">
        <f t="shared" si="8"/>
        <v>0</v>
      </c>
      <c r="M88" s="3">
        <f t="shared" si="9"/>
        <v>300</v>
      </c>
    </row>
    <row r="89" spans="1:20" x14ac:dyDescent="0.45">
      <c r="A89">
        <v>134</v>
      </c>
      <c r="B89" s="5" t="s">
        <v>125</v>
      </c>
      <c r="C89" s="2" t="s">
        <v>99</v>
      </c>
      <c r="D89" s="12"/>
      <c r="E89" s="2">
        <v>760</v>
      </c>
      <c r="F89" s="2">
        <v>460</v>
      </c>
      <c r="G89" s="2"/>
      <c r="H89" s="2"/>
      <c r="I89" s="2"/>
      <c r="J89" s="2"/>
      <c r="K89" s="2"/>
      <c r="L89" s="3">
        <f t="shared" si="8"/>
        <v>460</v>
      </c>
      <c r="M89" s="3">
        <f t="shared" si="9"/>
        <v>300</v>
      </c>
    </row>
    <row r="90" spans="1:20" x14ac:dyDescent="0.45">
      <c r="B90" s="5"/>
      <c r="C90" s="2"/>
      <c r="D90" s="12"/>
      <c r="E90" s="13">
        <f>SUM(E67:E89)</f>
        <v>11030</v>
      </c>
      <c r="F90" s="2"/>
      <c r="G90" s="2"/>
      <c r="H90" s="2"/>
      <c r="I90" s="2"/>
      <c r="J90" s="2"/>
      <c r="K90" s="2"/>
      <c r="L90" s="3">
        <f t="shared" si="8"/>
        <v>0</v>
      </c>
      <c r="M90" s="3">
        <f t="shared" si="9"/>
        <v>11030</v>
      </c>
    </row>
    <row r="91" spans="1:20" x14ac:dyDescent="0.45">
      <c r="B91" s="5"/>
      <c r="C91" s="2"/>
      <c r="D91" s="12"/>
      <c r="E91" s="2"/>
      <c r="F91" s="2"/>
      <c r="G91" s="2"/>
      <c r="H91" s="2"/>
      <c r="I91" s="2"/>
      <c r="J91" s="2"/>
      <c r="K91" s="2"/>
      <c r="L91" s="3">
        <f t="shared" si="8"/>
        <v>0</v>
      </c>
      <c r="M91" s="3">
        <f t="shared" si="9"/>
        <v>0</v>
      </c>
    </row>
    <row r="92" spans="1:20" x14ac:dyDescent="0.45">
      <c r="B92" s="5"/>
      <c r="C92" s="2"/>
      <c r="D92" s="12"/>
      <c r="E92" s="2"/>
      <c r="F92" s="2"/>
      <c r="G92" s="2"/>
      <c r="H92" s="2"/>
      <c r="I92" s="2"/>
      <c r="J92" s="2"/>
      <c r="K92" s="2"/>
      <c r="L92" s="3">
        <f t="shared" si="8"/>
        <v>0</v>
      </c>
      <c r="M92" s="3">
        <f t="shared" si="9"/>
        <v>0</v>
      </c>
    </row>
    <row r="93" spans="1:20" x14ac:dyDescent="0.45">
      <c r="B93" s="5"/>
      <c r="C93" s="2"/>
      <c r="D93" s="12"/>
      <c r="E93" s="2"/>
      <c r="F93" s="2"/>
      <c r="G93" s="2"/>
      <c r="H93" s="2"/>
      <c r="I93" s="2"/>
      <c r="J93" s="2"/>
      <c r="K93" s="2"/>
      <c r="L93" s="3">
        <f t="shared" si="8"/>
        <v>0</v>
      </c>
      <c r="M93" s="3">
        <f t="shared" si="9"/>
        <v>0</v>
      </c>
    </row>
    <row r="94" spans="1:20" x14ac:dyDescent="0.45">
      <c r="B94" s="5"/>
      <c r="C94" s="2"/>
      <c r="D94" s="12"/>
      <c r="E94" s="2"/>
      <c r="F94" s="2"/>
      <c r="G94" s="2"/>
      <c r="H94" s="2"/>
      <c r="I94" s="2"/>
      <c r="J94" s="2"/>
      <c r="K94" s="2"/>
      <c r="L94" s="3">
        <f t="shared" si="8"/>
        <v>0</v>
      </c>
      <c r="M94" s="3">
        <f t="shared" si="9"/>
        <v>0</v>
      </c>
    </row>
    <row r="95" spans="1:20" x14ac:dyDescent="0.45">
      <c r="E95" s="4">
        <f>E6+E13+E17+E38+E42+E52+E60+E65+E90</f>
        <v>49520</v>
      </c>
      <c r="F95" s="4">
        <f>SUM(F21:F94)</f>
        <v>19302</v>
      </c>
      <c r="L95" s="4">
        <f>SUM(L21:L94)</f>
        <v>22995</v>
      </c>
      <c r="M95" s="4">
        <f>SUM(M21:M94)</f>
        <v>30417</v>
      </c>
    </row>
  </sheetData>
  <sortState xmlns:xlrd2="http://schemas.microsoft.com/office/spreadsheetml/2017/richdata2" ref="A1:Q95">
    <sortCondition ref="D1:D9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DBE4-FB61-1145-B516-FB8397B2FA4E}">
  <dimension ref="A1"/>
  <sheetViews>
    <sheetView zoomScaleNormal="100" zoomScaleSheetLayoutView="100"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Harris</dc:creator>
  <cp:keywords/>
  <dc:description/>
  <cp:lastModifiedBy>John Harris</cp:lastModifiedBy>
  <cp:revision/>
  <dcterms:created xsi:type="dcterms:W3CDTF">2025-09-03T03:25:45Z</dcterms:created>
  <dcterms:modified xsi:type="dcterms:W3CDTF">2025-11-26T22:47:49Z</dcterms:modified>
  <cp:category/>
  <cp:contentStatus/>
</cp:coreProperties>
</file>